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fileSharing userName="Fidelitas-008" reservationPassword="DD95"/>
  <workbookPr defaultThemeVersion="124226"/>
  <bookViews>
    <workbookView xWindow="240" yWindow="30" windowWidth="19320" windowHeight="8010"/>
  </bookViews>
  <sheets>
    <sheet name="Hoja1" sheetId="5" r:id="rId1"/>
  </sheets>
  <calcPr calcId="144525"/>
</workbook>
</file>

<file path=xl/calcChain.xml><?xml version="1.0" encoding="utf-8"?>
<calcChain xmlns="http://schemas.openxmlformats.org/spreadsheetml/2006/main">
  <c r="E124" i="5" l="1"/>
  <c r="F38" i="5"/>
  <c r="E38" i="5"/>
  <c r="G39" i="5"/>
  <c r="G8" i="5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F124" i="5"/>
  <c r="G125" i="5" s="1"/>
  <c r="G45" i="5"/>
  <c r="G46" i="5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G94" i="5" s="1"/>
  <c r="G95" i="5" s="1"/>
  <c r="G96" i="5" s="1"/>
  <c r="G97" i="5" s="1"/>
  <c r="G98" i="5" s="1"/>
  <c r="G99" i="5" s="1"/>
  <c r="G100" i="5" s="1"/>
  <c r="G101" i="5" s="1"/>
  <c r="G102" i="5" s="1"/>
  <c r="G103" i="5" s="1"/>
  <c r="G104" i="5" s="1"/>
  <c r="G105" i="5" s="1"/>
  <c r="G106" i="5" s="1"/>
  <c r="G107" i="5" s="1"/>
  <c r="G108" i="5" s="1"/>
  <c r="G109" i="5" s="1"/>
  <c r="G110" i="5" s="1"/>
  <c r="G111" i="5" s="1"/>
  <c r="G112" i="5" s="1"/>
  <c r="G113" i="5" s="1"/>
  <c r="G114" i="5" s="1"/>
  <c r="G115" i="5" s="1"/>
  <c r="G116" i="5" s="1"/>
  <c r="G117" i="5" s="1"/>
  <c r="G118" i="5" s="1"/>
  <c r="G119" i="5" s="1"/>
  <c r="G120" i="5" s="1"/>
  <c r="G121" i="5" s="1"/>
  <c r="G122" i="5" s="1"/>
  <c r="G127" i="5" l="1"/>
</calcChain>
</file>

<file path=xl/sharedStrings.xml><?xml version="1.0" encoding="utf-8"?>
<sst xmlns="http://schemas.openxmlformats.org/spreadsheetml/2006/main" count="203" uniqueCount="116">
  <si>
    <t>D E T A L L E    M O V I M I E N T O</t>
  </si>
  <si>
    <t>F E C H A</t>
  </si>
  <si>
    <t>A C T I V I D A D</t>
  </si>
  <si>
    <t>D E B E</t>
  </si>
  <si>
    <t>H A B E R</t>
  </si>
  <si>
    <t>S A L D O</t>
  </si>
  <si>
    <t>Traspaso de Fernanda Andrea Cerda</t>
  </si>
  <si>
    <t>Traspaso de Alexis Molina Silva</t>
  </si>
  <si>
    <t>Traspaso a Octavio Salinas Padilla</t>
  </si>
  <si>
    <t>Traspaso de Egon Cristian Espinoz</t>
  </si>
  <si>
    <t>Traspaso de Karen Rojas Carreño</t>
  </si>
  <si>
    <t>Traspaso a Marcelo Gormaz</t>
  </si>
  <si>
    <t>Traspaso a Guillermo Tapia Lobos</t>
  </si>
  <si>
    <t>Traspaso de Carlos Patricio Sebas</t>
  </si>
  <si>
    <t>Traspaso de Fabian David Araya Dev</t>
  </si>
  <si>
    <t>Traspaso a Osvaldo Verdugo Duarte</t>
  </si>
  <si>
    <t>Traspaso de Jessica Alejandra Vare</t>
  </si>
  <si>
    <t>Traspaso de Elizabeth Caroli Pavez</t>
  </si>
  <si>
    <t>Traspaso de Medel Soza, Sandra del</t>
  </si>
  <si>
    <t>Depósito en Efectivo</t>
  </si>
  <si>
    <t>Traspaso a Alexis Molina Silva</t>
  </si>
  <si>
    <t>Traspaso de Alejandro Vial Monckebe</t>
  </si>
  <si>
    <t>Traspaso de Juan Cristobal Pulgar</t>
  </si>
  <si>
    <t>Traspaso de Francisco Javier Flores</t>
  </si>
  <si>
    <t>Deposito con Cheque Mismo Banco</t>
  </si>
  <si>
    <t>Dep. Cheq. Otros Bancos</t>
  </si>
  <si>
    <t>Cheque Cobrado por Otro Banco</t>
  </si>
  <si>
    <t>Cheque Pagado por Caja</t>
  </si>
  <si>
    <t>Traspaso a Eduardo Tapia Abarzua</t>
  </si>
  <si>
    <t>Traspaso de Aldo Hernán Scapini G</t>
  </si>
  <si>
    <t>Traspaso de Katherine Andrea Gonzal</t>
  </si>
  <si>
    <t>Traspaso de Maria Carolina Cordero</t>
  </si>
  <si>
    <t>Traspaso de Maria Cecilia Tobar Bra</t>
  </si>
  <si>
    <t>Traspaso de Hernandez Valenzuela Ma</t>
  </si>
  <si>
    <t>Traspaso de Horacio Octavio Alvarez</t>
  </si>
  <si>
    <t>Traspaso a Freddy Catalan</t>
  </si>
  <si>
    <t>Traspaso de Ocares Lavado Marta del</t>
  </si>
  <si>
    <t>Traspaso de Ruiz Gonzalez Jorge Ant</t>
  </si>
  <si>
    <t>Traspaso de Maria Victoria Cuevas</t>
  </si>
  <si>
    <t>Traspaso de Terrazas Duarte Jocely</t>
  </si>
  <si>
    <t>Traspaso a Pedro Torres</t>
  </si>
  <si>
    <t>Traspaso a Benavides Millan Mario</t>
  </si>
  <si>
    <t>Gastos Matrícula 7°</t>
  </si>
  <si>
    <t>Esval</t>
  </si>
  <si>
    <t>Fotocopia Díptico Matrícula 7°</t>
  </si>
  <si>
    <t>EE EE Litoral</t>
  </si>
  <si>
    <t>RV Impresiones talonarios Matrícula</t>
  </si>
  <si>
    <t>Viaje a El Tabo de M. Gormaz / Alegría</t>
  </si>
  <si>
    <t>Desratización</t>
  </si>
  <si>
    <t>EE EE Litoral Ene 16</t>
  </si>
  <si>
    <t>EE EE Litoral Feb 16</t>
  </si>
  <si>
    <t>Sistema Aguas Servidas</t>
  </si>
  <si>
    <t>Agua Potable</t>
  </si>
  <si>
    <t>Energía Eléctrica</t>
  </si>
  <si>
    <t>Viaje M. Gormaz</t>
  </si>
  <si>
    <t>Gas</t>
  </si>
  <si>
    <t>Reparación Calefonts</t>
  </si>
  <si>
    <t>Utiles Aseo</t>
  </si>
  <si>
    <t>Esval F/ 37206</t>
  </si>
  <si>
    <t>Litoral B/ 72776</t>
  </si>
  <si>
    <t>Profesores Monitores</t>
  </si>
  <si>
    <t>Menejo Residuos Ltda. F/ 651</t>
  </si>
  <si>
    <t>Carga Gas y Materiales Aseo</t>
  </si>
  <si>
    <t>Pago Saldo Osvaldo Verdugo</t>
  </si>
  <si>
    <t>Esval B/ 909066</t>
  </si>
  <si>
    <t>Litoral F/ 27470</t>
  </si>
  <si>
    <t>Esval B/ 82226</t>
  </si>
  <si>
    <t>Litoral F/ 82383</t>
  </si>
  <si>
    <t>Seguros</t>
  </si>
  <si>
    <t>Compra de Gas Refugio El Tabo - Alexis Molina</t>
  </si>
  <si>
    <t>Gastos Refugio El Tabo</t>
  </si>
  <si>
    <t>Pago Esval Refugio El Tabo - Alexis Molina</t>
  </si>
  <si>
    <t>Iván Kohan - Pago cuentas El Tabo - Agua</t>
  </si>
  <si>
    <t>Iván Kohan - Pago cuentas El Tabo - Luz</t>
  </si>
  <si>
    <t>Iván Kohan - Gastos El Tabo</t>
  </si>
  <si>
    <t>Iván Kohan - Pago Convenio El Tabo</t>
  </si>
  <si>
    <t>Iván Kohan - Pago a Alexis Molina convenio Agua El Tabo</t>
  </si>
  <si>
    <t>Pago Mapfre Seguros</t>
  </si>
  <si>
    <t>Totales Año 2015</t>
  </si>
  <si>
    <t>Donaciones 7º básicos $25.000 El Tabo</t>
  </si>
  <si>
    <t>Depósito Claudia Tatiana Pache 7º Básico</t>
  </si>
  <si>
    <t>Recaudación en Efectivo en reuniones de curso</t>
  </si>
  <si>
    <t>Traspaso Mabel Mora 7º Básico</t>
  </si>
  <si>
    <t>Traspaso Claudia Italo Arata 7º Básico</t>
  </si>
  <si>
    <t>Traspaso de Leonardo Andrés Bravo 7º Básico</t>
  </si>
  <si>
    <t>Pago 7º Básico</t>
  </si>
  <si>
    <t>Traspaso Viviana Melo 7º Básico</t>
  </si>
  <si>
    <t>Traspaso Tomas Oliva 7º Básico</t>
  </si>
  <si>
    <t>Traspaso Edulia Rojas 7º Básico</t>
  </si>
  <si>
    <t>Traspaso Roxana Padilla 7º Básico</t>
  </si>
  <si>
    <t>Traspaso Cecilia Albornoz 7º Básico</t>
  </si>
  <si>
    <t>Traspaso Lucía Juacida 7º Básico</t>
  </si>
  <si>
    <t>Traspaso Ricardo Pell 7º Básico</t>
  </si>
  <si>
    <t>Pago Agua (Esval)</t>
  </si>
  <si>
    <t>Pago Luz (Litoral)</t>
  </si>
  <si>
    <t>Desratización y Fumigación</t>
  </si>
  <si>
    <t>Recaudación en Cta. Cte. Cursos</t>
  </si>
  <si>
    <t>Totales Año 2016</t>
  </si>
  <si>
    <t>A Ñ O     2 0 1 5</t>
  </si>
  <si>
    <t>A Ñ O     2 0 1 6</t>
  </si>
  <si>
    <t>A Ñ O S    2 0 1 5    y    2 0 1 6</t>
  </si>
  <si>
    <t>Deuda Pendiente de Pago al CEAIN 2016</t>
  </si>
  <si>
    <t>Deuda Pendiente de Pago al CEAIN 2015</t>
  </si>
  <si>
    <t>Total Deuda Pendiente de Pago al CEAIN 2015 más 2016</t>
  </si>
  <si>
    <t>Recaudacion Proceso Matricula</t>
  </si>
  <si>
    <t>Traspaso de Octavio Salinas Padilla</t>
  </si>
  <si>
    <t xml:space="preserve"> Compra de Gas</t>
  </si>
  <si>
    <t>Viaje a El Tabo M. Benavides e Ingeniero</t>
  </si>
  <si>
    <t xml:space="preserve">Esval B/6056811 </t>
  </si>
  <si>
    <t xml:space="preserve"> Cheque Cobrado por Otro Banco     </t>
  </si>
  <si>
    <t xml:space="preserve">Litoral F/37455 </t>
  </si>
  <si>
    <t xml:space="preserve">Esval b/33216 </t>
  </si>
  <si>
    <t>Seguro Refugio</t>
  </si>
  <si>
    <t xml:space="preserve"> </t>
  </si>
  <si>
    <t xml:space="preserve">  </t>
  </si>
  <si>
    <t>D O N A C I O N E S   A P O D E R A D O S   Y   G A S T O S    R E F U G I O   EL TABO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</si>
</sst>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$_-;\-* #,##0.00\ _$_-;_-* &quot;-&quot;??\ _$_-;_-@_-"/>
    <numFmt numFmtId="166" formatCode="_-* #,##0_-;\-* #,##0_-;_-* &quot;-&quot;??_-;_-@_-"/>
    <numFmt numFmtId="167" formatCode="#,##0_ ;[Red]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sz val="8"/>
      <color rgb="FFFF0000"/>
      <name val="Arial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b/>
      <sz val="14"/>
      <color theme="1"/>
      <name val="Calibri"/>
      <family val="2"/>
      <scheme val="minor"/>
    </font>
    <font>
      <b/>
      <sz val="10"/>
      <name val="Verdana"/>
      <family val="2"/>
    </font>
    <font>
      <b/>
      <sz val="10"/>
      <color rgb="FFFF0000"/>
      <name val="Verdana"/>
      <family val="2"/>
    </font>
    <font>
      <b/>
      <sz val="8.8000000000000007"/>
      <color rgb="FF555555"/>
      <name val="Arial"/>
      <family val="2"/>
    </font>
    <font>
      <b/>
      <sz val="16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</cellStyleXfs>
  <cellXfs count="56">
    <xf numFmtId="0" fontId="0" fillId="0" borderId="0" xfId="0"/>
    <xf numFmtId="0" fontId="3" fillId="3" borderId="1" xfId="0" applyFont="1" applyFill="1" applyBorder="1" applyAlignment="1" applyProtection="1">
      <alignment horizontal="center"/>
    </xf>
    <xf numFmtId="166" fontId="3" fillId="3" borderId="1" xfId="1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left"/>
    </xf>
    <xf numFmtId="14" fontId="3" fillId="3" borderId="1" xfId="1" applyNumberFormat="1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4" fillId="2" borderId="3" xfId="0" applyFont="1" applyFill="1" applyBorder="1" applyAlignment="1" applyProtection="1">
      <alignment horizontal="left"/>
    </xf>
    <xf numFmtId="0" fontId="4" fillId="2" borderId="4" xfId="0" applyFont="1" applyFill="1" applyBorder="1" applyAlignment="1" applyProtection="1">
      <alignment horizontal="left"/>
    </xf>
    <xf numFmtId="167" fontId="3" fillId="3" borderId="1" xfId="1" applyNumberFormat="1" applyFont="1" applyFill="1" applyBorder="1" applyAlignment="1" applyProtection="1">
      <alignment horizontal="center"/>
    </xf>
    <xf numFmtId="0" fontId="16" fillId="6" borderId="0" xfId="0" applyFont="1" applyFill="1" applyAlignment="1" applyProtection="1">
      <alignment horizontal="center" vertical="center"/>
    </xf>
    <xf numFmtId="0" fontId="0" fillId="0" borderId="0" xfId="0" applyProtection="1"/>
    <xf numFmtId="14" fontId="0" fillId="0" borderId="0" xfId="0" applyNumberFormat="1" applyProtection="1"/>
    <xf numFmtId="0" fontId="0" fillId="0" borderId="0" xfId="0" applyAlignment="1" applyProtection="1">
      <alignment horizontal="left"/>
    </xf>
    <xf numFmtId="0" fontId="12" fillId="0" borderId="0" xfId="0" applyFont="1" applyAlignment="1" applyProtection="1">
      <alignment horizontal="center"/>
    </xf>
    <xf numFmtId="0" fontId="2" fillId="0" borderId="0" xfId="0" applyFont="1" applyProtection="1"/>
    <xf numFmtId="167" fontId="0" fillId="0" borderId="0" xfId="0" applyNumberFormat="1" applyProtection="1"/>
    <xf numFmtId="14" fontId="4" fillId="4" borderId="1" xfId="0" applyNumberFormat="1" applyFont="1" applyFill="1" applyBorder="1" applyProtection="1"/>
    <xf numFmtId="0" fontId="4" fillId="2" borderId="1" xfId="0" applyFont="1" applyFill="1" applyBorder="1" applyProtection="1"/>
    <xf numFmtId="166" fontId="9" fillId="2" borderId="1" xfId="3" applyNumberFormat="1" applyFont="1" applyFill="1" applyBorder="1" applyProtection="1"/>
    <xf numFmtId="166" fontId="4" fillId="2" borderId="1" xfId="3" applyNumberFormat="1" applyFont="1" applyFill="1" applyBorder="1" applyProtection="1"/>
    <xf numFmtId="167" fontId="4" fillId="2" borderId="1" xfId="0" applyNumberFormat="1" applyFont="1" applyFill="1" applyBorder="1" applyProtection="1"/>
    <xf numFmtId="14" fontId="4" fillId="4" borderId="2" xfId="0" applyNumberFormat="1" applyFont="1" applyFill="1" applyBorder="1" applyProtection="1"/>
    <xf numFmtId="167" fontId="4" fillId="2" borderId="2" xfId="0" applyNumberFormat="1" applyFont="1" applyFill="1" applyBorder="1" applyProtection="1"/>
    <xf numFmtId="166" fontId="9" fillId="2" borderId="3" xfId="3" applyNumberFormat="1" applyFont="1" applyFill="1" applyBorder="1" applyProtection="1"/>
    <xf numFmtId="166" fontId="4" fillId="2" borderId="3" xfId="3" applyNumberFormat="1" applyFont="1" applyFill="1" applyBorder="1" applyProtection="1"/>
    <xf numFmtId="0" fontId="4" fillId="2" borderId="2" xfId="0" applyFont="1" applyFill="1" applyBorder="1" applyProtection="1"/>
    <xf numFmtId="166" fontId="9" fillId="2" borderId="4" xfId="3" applyNumberFormat="1" applyFont="1" applyFill="1" applyBorder="1" applyProtection="1"/>
    <xf numFmtId="166" fontId="4" fillId="2" borderId="4" xfId="3" applyNumberFormat="1" applyFont="1" applyFill="1" applyBorder="1" applyProtection="1"/>
    <xf numFmtId="0" fontId="8" fillId="0" borderId="0" xfId="2" applyProtection="1"/>
    <xf numFmtId="0" fontId="10" fillId="0" borderId="0" xfId="2" applyFont="1" applyProtection="1"/>
    <xf numFmtId="167" fontId="8" fillId="0" borderId="0" xfId="2" applyNumberFormat="1" applyProtection="1"/>
    <xf numFmtId="0" fontId="13" fillId="0" borderId="0" xfId="2" applyFont="1" applyProtection="1"/>
    <xf numFmtId="166" fontId="14" fillId="0" borderId="0" xfId="2" applyNumberFormat="1" applyFont="1" applyProtection="1"/>
    <xf numFmtId="166" fontId="13" fillId="0" borderId="0" xfId="2" applyNumberFormat="1" applyFont="1" applyProtection="1"/>
    <xf numFmtId="167" fontId="7" fillId="0" borderId="0" xfId="0" applyNumberFormat="1" applyFont="1" applyProtection="1"/>
    <xf numFmtId="0" fontId="13" fillId="5" borderId="0" xfId="2" applyFont="1" applyFill="1" applyProtection="1"/>
    <xf numFmtId="0" fontId="8" fillId="5" borderId="0" xfId="2" applyFill="1" applyProtection="1"/>
    <xf numFmtId="0" fontId="14" fillId="5" borderId="0" xfId="2" applyFont="1" applyFill="1" applyProtection="1"/>
    <xf numFmtId="167" fontId="13" fillId="5" borderId="0" xfId="2" applyNumberFormat="1" applyFont="1" applyFill="1" applyProtection="1"/>
    <xf numFmtId="0" fontId="11" fillId="0" borderId="0" xfId="2" applyFont="1" applyProtection="1"/>
    <xf numFmtId="14" fontId="4" fillId="2" borderId="1" xfId="0" applyNumberFormat="1" applyFont="1" applyFill="1" applyBorder="1" applyProtection="1"/>
    <xf numFmtId="166" fontId="6" fillId="2" borderId="1" xfId="1" applyNumberFormat="1" applyFont="1" applyFill="1" applyBorder="1" applyProtection="1"/>
    <xf numFmtId="166" fontId="4" fillId="2" borderId="1" xfId="1" applyNumberFormat="1" applyFont="1" applyFill="1" applyBorder="1" applyProtection="1"/>
    <xf numFmtId="0" fontId="15" fillId="0" borderId="0" xfId="0" applyFont="1" applyProtection="1"/>
    <xf numFmtId="166" fontId="6" fillId="2" borderId="1" xfId="0" applyNumberFormat="1" applyFont="1" applyFill="1" applyBorder="1" applyProtection="1"/>
    <xf numFmtId="166" fontId="4" fillId="2" borderId="1" xfId="0" applyNumberFormat="1" applyFont="1" applyFill="1" applyBorder="1" applyProtection="1"/>
    <xf numFmtId="0" fontId="0" fillId="0" borderId="1" xfId="0" applyBorder="1" applyProtection="1"/>
    <xf numFmtId="14" fontId="4" fillId="2" borderId="5" xfId="0" applyNumberFormat="1" applyFont="1" applyFill="1" applyBorder="1" applyProtection="1"/>
    <xf numFmtId="0" fontId="2" fillId="0" borderId="1" xfId="0" applyFont="1" applyBorder="1" applyProtection="1"/>
    <xf numFmtId="166" fontId="0" fillId="0" borderId="1" xfId="0" applyNumberFormat="1" applyBorder="1" applyProtection="1"/>
    <xf numFmtId="0" fontId="5" fillId="2" borderId="0" xfId="0" applyFont="1" applyFill="1" applyBorder="1" applyAlignment="1" applyProtection="1">
      <alignment horizontal="left"/>
    </xf>
    <xf numFmtId="166" fontId="0" fillId="0" borderId="0" xfId="0" applyNumberFormat="1" applyProtection="1"/>
    <xf numFmtId="167" fontId="4" fillId="2" borderId="0" xfId="0" applyNumberFormat="1" applyFont="1" applyFill="1" applyBorder="1" applyProtection="1"/>
    <xf numFmtId="0" fontId="0" fillId="5" borderId="0" xfId="0" applyFill="1" applyAlignment="1" applyProtection="1">
      <alignment horizontal="left"/>
    </xf>
    <xf numFmtId="0" fontId="0" fillId="5" borderId="0" xfId="0" applyFill="1" applyProtection="1"/>
    <xf numFmtId="167" fontId="13" fillId="0" borderId="0" xfId="2" applyNumberFormat="1" applyFont="1" applyProtection="1"/>
  </cellXfs>
  <cellStyles count="4">
    <cellStyle name="Millares" xfId="1" builtinId="3"/>
    <cellStyle name="Millares 2" xfId="3"/>
    <cellStyle name="Normal" xfId="0" builtinId="0"/>
    <cellStyle name="Normal 2" xfId="2"/>
  </cellStyles>
  <dxfs count="2"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7"/>
  <sheetViews>
    <sheetView tabSelected="1" workbookViewId="0"/>
  </sheetViews>
  <sheetFormatPr baseColWidth="10" defaultRowHeight="15" x14ac:dyDescent="0.25"/>
  <cols>
    <col min="1" max="1" width="2.7109375" style="10" customWidth="1"/>
    <col min="2" max="2" width="13" style="11" customWidth="1"/>
    <col min="3" max="3" width="35.7109375" style="12" customWidth="1"/>
    <col min="4" max="4" width="30.42578125" style="10" customWidth="1"/>
    <col min="5" max="5" width="14.5703125" style="14" customWidth="1"/>
    <col min="6" max="6" width="13.5703125" style="10" customWidth="1"/>
    <col min="7" max="7" width="14.7109375" style="15" customWidth="1"/>
    <col min="8" max="8" width="2.7109375" style="10" customWidth="1"/>
    <col min="9" max="16384" width="11.42578125" style="10"/>
  </cols>
  <sheetData>
    <row r="2" spans="2:7" ht="20.25" x14ac:dyDescent="0.25">
      <c r="B2" s="9" t="s">
        <v>115</v>
      </c>
      <c r="C2" s="9"/>
      <c r="D2" s="9"/>
      <c r="E2" s="9"/>
      <c r="F2" s="9"/>
      <c r="G2" s="9"/>
    </row>
    <row r="3" spans="2:7" ht="20.25" x14ac:dyDescent="0.25">
      <c r="B3" s="9" t="s">
        <v>100</v>
      </c>
      <c r="C3" s="9"/>
      <c r="D3" s="9"/>
      <c r="E3" s="9"/>
      <c r="F3" s="9"/>
      <c r="G3" s="9"/>
    </row>
    <row r="5" spans="2:7" ht="18.75" x14ac:dyDescent="0.3">
      <c r="D5" s="13" t="s">
        <v>98</v>
      </c>
    </row>
    <row r="7" spans="2:7" x14ac:dyDescent="0.25">
      <c r="B7" s="4" t="s">
        <v>1</v>
      </c>
      <c r="C7" s="1" t="s">
        <v>0</v>
      </c>
      <c r="D7" s="1" t="s">
        <v>2</v>
      </c>
      <c r="E7" s="2" t="s">
        <v>3</v>
      </c>
      <c r="F7" s="2" t="s">
        <v>4</v>
      </c>
      <c r="G7" s="8" t="s">
        <v>5</v>
      </c>
    </row>
    <row r="8" spans="2:7" x14ac:dyDescent="0.25">
      <c r="B8" s="16">
        <v>42010</v>
      </c>
      <c r="C8" s="17" t="s">
        <v>69</v>
      </c>
      <c r="D8" s="3" t="s">
        <v>70</v>
      </c>
      <c r="E8" s="18">
        <v>108000</v>
      </c>
      <c r="F8" s="19"/>
      <c r="G8" s="20">
        <f>F8-E8</f>
        <v>-108000</v>
      </c>
    </row>
    <row r="9" spans="2:7" x14ac:dyDescent="0.25">
      <c r="B9" s="21">
        <v>42010</v>
      </c>
      <c r="C9" s="17" t="s">
        <v>71</v>
      </c>
      <c r="D9" s="3" t="s">
        <v>70</v>
      </c>
      <c r="E9" s="18">
        <v>183687</v>
      </c>
      <c r="F9" s="19"/>
      <c r="G9" s="22">
        <f t="shared" ref="G9:G36" si="0">G8+F9-E9</f>
        <v>-291687</v>
      </c>
    </row>
    <row r="10" spans="2:7" x14ac:dyDescent="0.25">
      <c r="B10" s="21">
        <v>42103</v>
      </c>
      <c r="C10" s="17" t="s">
        <v>72</v>
      </c>
      <c r="D10" s="3" t="s">
        <v>70</v>
      </c>
      <c r="E10" s="18">
        <v>537925</v>
      </c>
      <c r="F10" s="19"/>
      <c r="G10" s="22">
        <f t="shared" si="0"/>
        <v>-829612</v>
      </c>
    </row>
    <row r="11" spans="2:7" x14ac:dyDescent="0.25">
      <c r="B11" s="21">
        <v>42103</v>
      </c>
      <c r="C11" s="17" t="s">
        <v>73</v>
      </c>
      <c r="D11" s="3" t="s">
        <v>70</v>
      </c>
      <c r="E11" s="18">
        <v>954997</v>
      </c>
      <c r="F11" s="19"/>
      <c r="G11" s="22">
        <f t="shared" si="0"/>
        <v>-1784609</v>
      </c>
    </row>
    <row r="12" spans="2:7" x14ac:dyDescent="0.25">
      <c r="B12" s="16">
        <v>42104</v>
      </c>
      <c r="C12" s="17" t="s">
        <v>80</v>
      </c>
      <c r="D12" s="3" t="s">
        <v>79</v>
      </c>
      <c r="E12" s="18"/>
      <c r="F12" s="19">
        <v>25000</v>
      </c>
      <c r="G12" s="22">
        <f t="shared" si="0"/>
        <v>-1759609</v>
      </c>
    </row>
    <row r="13" spans="2:7" x14ac:dyDescent="0.25">
      <c r="B13" s="21">
        <v>42104</v>
      </c>
      <c r="C13" s="17" t="s">
        <v>81</v>
      </c>
      <c r="D13" s="3" t="s">
        <v>79</v>
      </c>
      <c r="E13" s="18"/>
      <c r="F13" s="19">
        <v>625000</v>
      </c>
      <c r="G13" s="22">
        <f t="shared" si="0"/>
        <v>-1134609</v>
      </c>
    </row>
    <row r="14" spans="2:7" x14ac:dyDescent="0.25">
      <c r="B14" s="21">
        <v>42108</v>
      </c>
      <c r="C14" s="17" t="s">
        <v>82</v>
      </c>
      <c r="D14" s="3" t="s">
        <v>79</v>
      </c>
      <c r="E14" s="18"/>
      <c r="F14" s="19">
        <v>25000</v>
      </c>
      <c r="G14" s="22">
        <f t="shared" si="0"/>
        <v>-1109609</v>
      </c>
    </row>
    <row r="15" spans="2:7" x14ac:dyDescent="0.25">
      <c r="B15" s="21">
        <v>42111</v>
      </c>
      <c r="C15" s="17" t="s">
        <v>83</v>
      </c>
      <c r="D15" s="3" t="s">
        <v>79</v>
      </c>
      <c r="E15" s="18"/>
      <c r="F15" s="19">
        <v>25000</v>
      </c>
      <c r="G15" s="22">
        <f t="shared" si="0"/>
        <v>-1084609</v>
      </c>
    </row>
    <row r="16" spans="2:7" x14ac:dyDescent="0.25">
      <c r="B16" s="21">
        <v>42114</v>
      </c>
      <c r="C16" s="17" t="s">
        <v>84</v>
      </c>
      <c r="D16" s="3" t="s">
        <v>79</v>
      </c>
      <c r="E16" s="18"/>
      <c r="F16" s="19">
        <v>60000</v>
      </c>
      <c r="G16" s="22">
        <f t="shared" si="0"/>
        <v>-1024609</v>
      </c>
    </row>
    <row r="17" spans="2:7" x14ac:dyDescent="0.25">
      <c r="B17" s="21">
        <v>42122</v>
      </c>
      <c r="C17" s="17" t="s">
        <v>85</v>
      </c>
      <c r="D17" s="3" t="s">
        <v>79</v>
      </c>
      <c r="E17" s="18"/>
      <c r="F17" s="19">
        <v>25000</v>
      </c>
      <c r="G17" s="22">
        <f t="shared" si="0"/>
        <v>-999609</v>
      </c>
    </row>
    <row r="18" spans="2:7" x14ac:dyDescent="0.25">
      <c r="B18" s="21">
        <v>42128</v>
      </c>
      <c r="C18" s="17" t="s">
        <v>86</v>
      </c>
      <c r="D18" s="6" t="s">
        <v>79</v>
      </c>
      <c r="E18" s="23"/>
      <c r="F18" s="24">
        <v>25000</v>
      </c>
      <c r="G18" s="22">
        <f t="shared" si="0"/>
        <v>-974609</v>
      </c>
    </row>
    <row r="19" spans="2:7" x14ac:dyDescent="0.25">
      <c r="B19" s="21">
        <v>42130</v>
      </c>
      <c r="C19" s="25" t="s">
        <v>87</v>
      </c>
      <c r="D19" s="7" t="s">
        <v>79</v>
      </c>
      <c r="E19" s="26"/>
      <c r="F19" s="27">
        <v>25000</v>
      </c>
      <c r="G19" s="22">
        <f t="shared" si="0"/>
        <v>-949609</v>
      </c>
    </row>
    <row r="20" spans="2:7" x14ac:dyDescent="0.25">
      <c r="B20" s="21">
        <v>42130</v>
      </c>
      <c r="C20" s="25" t="s">
        <v>88</v>
      </c>
      <c r="D20" s="7" t="s">
        <v>79</v>
      </c>
      <c r="E20" s="26"/>
      <c r="F20" s="27">
        <v>25000</v>
      </c>
      <c r="G20" s="22">
        <f t="shared" si="0"/>
        <v>-924609</v>
      </c>
    </row>
    <row r="21" spans="2:7" x14ac:dyDescent="0.25">
      <c r="B21" s="21">
        <v>42130</v>
      </c>
      <c r="C21" s="17" t="s">
        <v>89</v>
      </c>
      <c r="D21" s="3" t="s">
        <v>79</v>
      </c>
      <c r="E21" s="18"/>
      <c r="F21" s="19">
        <v>25000</v>
      </c>
      <c r="G21" s="22">
        <f t="shared" si="0"/>
        <v>-899609</v>
      </c>
    </row>
    <row r="22" spans="2:7" x14ac:dyDescent="0.25">
      <c r="B22" s="21">
        <v>42132</v>
      </c>
      <c r="C22" s="17" t="s">
        <v>84</v>
      </c>
      <c r="D22" s="3" t="s">
        <v>79</v>
      </c>
      <c r="E22" s="18"/>
      <c r="F22" s="19">
        <v>50000</v>
      </c>
      <c r="G22" s="22">
        <f t="shared" si="0"/>
        <v>-849609</v>
      </c>
    </row>
    <row r="23" spans="2:7" x14ac:dyDescent="0.25">
      <c r="B23" s="21">
        <v>42142</v>
      </c>
      <c r="C23" s="17" t="s">
        <v>81</v>
      </c>
      <c r="D23" s="3" t="s">
        <v>79</v>
      </c>
      <c r="E23" s="18"/>
      <c r="F23" s="19">
        <v>85000</v>
      </c>
      <c r="G23" s="22">
        <f t="shared" si="0"/>
        <v>-764609</v>
      </c>
    </row>
    <row r="24" spans="2:7" x14ac:dyDescent="0.25">
      <c r="B24" s="21">
        <v>42153</v>
      </c>
      <c r="C24" s="17" t="s">
        <v>90</v>
      </c>
      <c r="D24" s="3" t="s">
        <v>79</v>
      </c>
      <c r="E24" s="18"/>
      <c r="F24" s="19">
        <v>25000</v>
      </c>
      <c r="G24" s="22">
        <f t="shared" si="0"/>
        <v>-739609</v>
      </c>
    </row>
    <row r="25" spans="2:7" x14ac:dyDescent="0.25">
      <c r="B25" s="21">
        <v>42153</v>
      </c>
      <c r="C25" s="17" t="s">
        <v>74</v>
      </c>
      <c r="D25" s="3" t="s">
        <v>70</v>
      </c>
      <c r="E25" s="18">
        <v>109080</v>
      </c>
      <c r="F25" s="19"/>
      <c r="G25" s="22">
        <f t="shared" si="0"/>
        <v>-848689</v>
      </c>
    </row>
    <row r="26" spans="2:7" x14ac:dyDescent="0.25">
      <c r="B26" s="21">
        <v>42159</v>
      </c>
      <c r="C26" s="17" t="s">
        <v>91</v>
      </c>
      <c r="D26" s="3" t="s">
        <v>79</v>
      </c>
      <c r="E26" s="18"/>
      <c r="F26" s="19">
        <v>20000</v>
      </c>
      <c r="G26" s="22">
        <f t="shared" si="0"/>
        <v>-828689</v>
      </c>
    </row>
    <row r="27" spans="2:7" x14ac:dyDescent="0.25">
      <c r="B27" s="21">
        <v>42160</v>
      </c>
      <c r="C27" s="17" t="s">
        <v>92</v>
      </c>
      <c r="D27" s="3" t="s">
        <v>79</v>
      </c>
      <c r="E27" s="18"/>
      <c r="F27" s="19">
        <v>20000</v>
      </c>
      <c r="G27" s="22">
        <f t="shared" si="0"/>
        <v>-808689</v>
      </c>
    </row>
    <row r="28" spans="2:7" x14ac:dyDescent="0.25">
      <c r="B28" s="21">
        <v>42174</v>
      </c>
      <c r="C28" s="17" t="s">
        <v>75</v>
      </c>
      <c r="D28" s="3" t="s">
        <v>70</v>
      </c>
      <c r="E28" s="18">
        <v>450000</v>
      </c>
      <c r="F28" s="19"/>
      <c r="G28" s="22">
        <f t="shared" si="0"/>
        <v>-1258689</v>
      </c>
    </row>
    <row r="29" spans="2:7" x14ac:dyDescent="0.25">
      <c r="B29" s="21">
        <v>42249</v>
      </c>
      <c r="C29" s="17" t="s">
        <v>76</v>
      </c>
      <c r="D29" s="3" t="s">
        <v>70</v>
      </c>
      <c r="E29" s="18">
        <v>260000</v>
      </c>
      <c r="F29" s="19"/>
      <c r="G29" s="22">
        <f t="shared" si="0"/>
        <v>-1518689</v>
      </c>
    </row>
    <row r="30" spans="2:7" x14ac:dyDescent="0.25">
      <c r="B30" s="21">
        <v>42177</v>
      </c>
      <c r="C30" s="17" t="s">
        <v>77</v>
      </c>
      <c r="D30" s="3" t="s">
        <v>68</v>
      </c>
      <c r="E30" s="18">
        <v>114807</v>
      </c>
      <c r="F30" s="19"/>
      <c r="G30" s="22">
        <f t="shared" si="0"/>
        <v>-1633496</v>
      </c>
    </row>
    <row r="31" spans="2:7" x14ac:dyDescent="0.25">
      <c r="B31" s="21">
        <v>42206</v>
      </c>
      <c r="C31" s="17" t="s">
        <v>77</v>
      </c>
      <c r="D31" s="3" t="s">
        <v>68</v>
      </c>
      <c r="E31" s="18">
        <v>114807</v>
      </c>
      <c r="F31" s="19"/>
      <c r="G31" s="22">
        <f t="shared" si="0"/>
        <v>-1748303</v>
      </c>
    </row>
    <row r="32" spans="2:7" x14ac:dyDescent="0.25">
      <c r="B32" s="21">
        <v>42236</v>
      </c>
      <c r="C32" s="17" t="s">
        <v>77</v>
      </c>
      <c r="D32" s="3" t="s">
        <v>68</v>
      </c>
      <c r="E32" s="18">
        <v>114807</v>
      </c>
      <c r="F32" s="19"/>
      <c r="G32" s="22">
        <f t="shared" si="0"/>
        <v>-1863110</v>
      </c>
    </row>
    <row r="33" spans="2:7" x14ac:dyDescent="0.25">
      <c r="B33" s="21">
        <v>42349</v>
      </c>
      <c r="C33" s="17" t="s">
        <v>93</v>
      </c>
      <c r="D33" s="3" t="s">
        <v>70</v>
      </c>
      <c r="E33" s="18">
        <v>366316</v>
      </c>
      <c r="F33" s="19"/>
      <c r="G33" s="22">
        <f t="shared" si="0"/>
        <v>-2229426</v>
      </c>
    </row>
    <row r="34" spans="2:7" x14ac:dyDescent="0.25">
      <c r="B34" s="21">
        <v>42348</v>
      </c>
      <c r="C34" s="17" t="s">
        <v>94</v>
      </c>
      <c r="D34" s="3" t="s">
        <v>70</v>
      </c>
      <c r="E34" s="18">
        <v>518693</v>
      </c>
      <c r="F34" s="19"/>
      <c r="G34" s="22">
        <f t="shared" si="0"/>
        <v>-2748119</v>
      </c>
    </row>
    <row r="35" spans="2:7" x14ac:dyDescent="0.25">
      <c r="B35" s="21">
        <v>42352</v>
      </c>
      <c r="C35" s="17" t="s">
        <v>96</v>
      </c>
      <c r="D35" s="3" t="s">
        <v>79</v>
      </c>
      <c r="E35" s="18"/>
      <c r="F35" s="19">
        <v>700000</v>
      </c>
      <c r="G35" s="22">
        <f t="shared" si="0"/>
        <v>-2048119</v>
      </c>
    </row>
    <row r="36" spans="2:7" x14ac:dyDescent="0.25">
      <c r="B36" s="21">
        <v>42353</v>
      </c>
      <c r="C36" s="17" t="s">
        <v>95</v>
      </c>
      <c r="D36" s="3" t="s">
        <v>70</v>
      </c>
      <c r="E36" s="18">
        <v>178500</v>
      </c>
      <c r="F36" s="19"/>
      <c r="G36" s="22">
        <f t="shared" si="0"/>
        <v>-2226619</v>
      </c>
    </row>
    <row r="37" spans="2:7" x14ac:dyDescent="0.25">
      <c r="B37" s="28"/>
      <c r="C37" s="28"/>
      <c r="D37" s="28"/>
      <c r="E37" s="29"/>
      <c r="F37" s="28"/>
      <c r="G37" s="30"/>
    </row>
    <row r="38" spans="2:7" x14ac:dyDescent="0.25">
      <c r="B38" s="31" t="s">
        <v>78</v>
      </c>
      <c r="C38" s="28"/>
      <c r="D38" s="28"/>
      <c r="E38" s="32">
        <f>SUM(E8:E36)</f>
        <v>4011619</v>
      </c>
      <c r="F38" s="33">
        <f>SUM(F8:F36)</f>
        <v>1785000</v>
      </c>
      <c r="G38" s="34"/>
    </row>
    <row r="39" spans="2:7" x14ac:dyDescent="0.25">
      <c r="B39" s="35" t="s">
        <v>102</v>
      </c>
      <c r="C39" s="36"/>
      <c r="D39" s="36"/>
      <c r="E39" s="37"/>
      <c r="F39" s="35"/>
      <c r="G39" s="38">
        <f>F38-E38</f>
        <v>-2226619</v>
      </c>
    </row>
    <row r="40" spans="2:7" x14ac:dyDescent="0.25">
      <c r="B40" s="39"/>
      <c r="C40" s="28"/>
      <c r="D40" s="28"/>
      <c r="E40" s="29"/>
      <c r="F40" s="28"/>
      <c r="G40" s="30"/>
    </row>
    <row r="41" spans="2:7" x14ac:dyDescent="0.25">
      <c r="B41" s="39"/>
      <c r="C41" s="28"/>
      <c r="D41" s="28"/>
      <c r="E41" s="29"/>
      <c r="F41" s="28"/>
      <c r="G41" s="30"/>
    </row>
    <row r="42" spans="2:7" ht="18.75" x14ac:dyDescent="0.3">
      <c r="D42" s="13" t="s">
        <v>99</v>
      </c>
    </row>
    <row r="44" spans="2:7" x14ac:dyDescent="0.25">
      <c r="B44" s="4" t="s">
        <v>1</v>
      </c>
      <c r="C44" s="1" t="s">
        <v>0</v>
      </c>
      <c r="D44" s="1" t="s">
        <v>2</v>
      </c>
      <c r="E44" s="2" t="s">
        <v>3</v>
      </c>
      <c r="F44" s="2" t="s">
        <v>4</v>
      </c>
      <c r="G44" s="8" t="s">
        <v>5</v>
      </c>
    </row>
    <row r="45" spans="2:7" x14ac:dyDescent="0.25">
      <c r="B45" s="40">
        <v>42375</v>
      </c>
      <c r="C45" s="5" t="s">
        <v>6</v>
      </c>
      <c r="D45" s="3"/>
      <c r="E45" s="41"/>
      <c r="F45" s="42">
        <v>340000</v>
      </c>
      <c r="G45" s="22">
        <f>F45-E45</f>
        <v>340000</v>
      </c>
    </row>
    <row r="46" spans="2:7" x14ac:dyDescent="0.25">
      <c r="B46" s="40">
        <v>42375</v>
      </c>
      <c r="C46" s="5" t="s">
        <v>7</v>
      </c>
      <c r="D46" s="3"/>
      <c r="E46" s="41"/>
      <c r="F46" s="42">
        <v>20000</v>
      </c>
      <c r="G46" s="22">
        <f>G45+F46-E46</f>
        <v>360000</v>
      </c>
    </row>
    <row r="47" spans="2:7" x14ac:dyDescent="0.25">
      <c r="B47" s="40">
        <v>42375</v>
      </c>
      <c r="C47" s="5" t="s">
        <v>7</v>
      </c>
      <c r="D47" s="3"/>
      <c r="E47" s="41"/>
      <c r="F47" s="42">
        <v>200000</v>
      </c>
      <c r="G47" s="22">
        <f t="shared" ref="G47:G110" si="1">G46+F47-E47</f>
        <v>560000</v>
      </c>
    </row>
    <row r="48" spans="2:7" x14ac:dyDescent="0.25">
      <c r="B48" s="40">
        <v>42376</v>
      </c>
      <c r="C48" s="5" t="s">
        <v>8</v>
      </c>
      <c r="D48" s="5" t="s">
        <v>42</v>
      </c>
      <c r="E48" s="41">
        <v>35960</v>
      </c>
      <c r="F48" s="42"/>
      <c r="G48" s="22">
        <f t="shared" si="1"/>
        <v>524040</v>
      </c>
    </row>
    <row r="49" spans="2:7" x14ac:dyDescent="0.25">
      <c r="B49" s="40">
        <v>42380</v>
      </c>
      <c r="C49" s="5" t="s">
        <v>24</v>
      </c>
      <c r="D49" s="3"/>
      <c r="E49" s="41"/>
      <c r="F49" s="42">
        <v>5000</v>
      </c>
      <c r="G49" s="22">
        <f t="shared" si="1"/>
        <v>529040</v>
      </c>
    </row>
    <row r="50" spans="2:7" x14ac:dyDescent="0.25">
      <c r="B50" s="40">
        <v>42380</v>
      </c>
      <c r="C50" s="5" t="s">
        <v>25</v>
      </c>
      <c r="D50" s="3"/>
      <c r="E50" s="41"/>
      <c r="F50" s="42">
        <v>40000</v>
      </c>
      <c r="G50" s="22">
        <f t="shared" si="1"/>
        <v>569040</v>
      </c>
    </row>
    <row r="51" spans="2:7" x14ac:dyDescent="0.25">
      <c r="B51" s="40">
        <v>42380</v>
      </c>
      <c r="C51" s="5" t="s">
        <v>19</v>
      </c>
      <c r="D51" s="3" t="s">
        <v>104</v>
      </c>
      <c r="E51" s="41"/>
      <c r="F51" s="42">
        <v>2036900</v>
      </c>
      <c r="G51" s="22">
        <f t="shared" si="1"/>
        <v>2605940</v>
      </c>
    </row>
    <row r="52" spans="2:7" x14ac:dyDescent="0.25">
      <c r="B52" s="40">
        <v>42381</v>
      </c>
      <c r="C52" s="5" t="s">
        <v>19</v>
      </c>
      <c r="D52" s="3"/>
      <c r="E52" s="41"/>
      <c r="F52" s="42">
        <v>98000</v>
      </c>
      <c r="G52" s="22">
        <f t="shared" si="1"/>
        <v>2703940</v>
      </c>
    </row>
    <row r="53" spans="2:7" x14ac:dyDescent="0.25">
      <c r="B53" s="40">
        <v>42381</v>
      </c>
      <c r="C53" s="5" t="s">
        <v>19</v>
      </c>
      <c r="D53" s="3"/>
      <c r="E53" s="41"/>
      <c r="F53" s="42">
        <v>50000</v>
      </c>
      <c r="G53" s="22">
        <f t="shared" si="1"/>
        <v>2753940</v>
      </c>
    </row>
    <row r="54" spans="2:7" x14ac:dyDescent="0.25">
      <c r="B54" s="40">
        <v>42382</v>
      </c>
      <c r="C54" s="5" t="s">
        <v>26</v>
      </c>
      <c r="D54" s="5" t="s">
        <v>43</v>
      </c>
      <c r="E54" s="41">
        <v>224006</v>
      </c>
      <c r="F54" s="42"/>
      <c r="G54" s="22">
        <f t="shared" si="1"/>
        <v>2529934</v>
      </c>
    </row>
    <row r="55" spans="2:7" x14ac:dyDescent="0.25">
      <c r="B55" s="40">
        <v>42382</v>
      </c>
      <c r="C55" s="5" t="s">
        <v>26</v>
      </c>
      <c r="D55" s="5" t="s">
        <v>44</v>
      </c>
      <c r="E55" s="41">
        <v>16000</v>
      </c>
      <c r="F55" s="42"/>
      <c r="G55" s="22">
        <f t="shared" si="1"/>
        <v>2513934</v>
      </c>
    </row>
    <row r="56" spans="2:7" x14ac:dyDescent="0.25">
      <c r="B56" s="40">
        <v>42382</v>
      </c>
      <c r="C56" s="5" t="s">
        <v>26</v>
      </c>
      <c r="D56" s="5" t="s">
        <v>45</v>
      </c>
      <c r="E56" s="41">
        <v>342345</v>
      </c>
      <c r="F56" s="42"/>
      <c r="G56" s="22">
        <f t="shared" si="1"/>
        <v>2171589</v>
      </c>
    </row>
    <row r="57" spans="2:7" x14ac:dyDescent="0.25">
      <c r="B57" s="40">
        <v>42382</v>
      </c>
      <c r="C57" s="5" t="s">
        <v>19</v>
      </c>
      <c r="D57" s="3"/>
      <c r="E57" s="41"/>
      <c r="F57" s="42">
        <v>241000</v>
      </c>
      <c r="G57" s="22">
        <f t="shared" si="1"/>
        <v>2412589</v>
      </c>
    </row>
    <row r="58" spans="2:7" x14ac:dyDescent="0.25">
      <c r="B58" s="40">
        <v>42383</v>
      </c>
      <c r="C58" s="5" t="s">
        <v>27</v>
      </c>
      <c r="D58" s="5" t="s">
        <v>46</v>
      </c>
      <c r="E58" s="41">
        <v>176120</v>
      </c>
      <c r="F58" s="42"/>
      <c r="G58" s="22">
        <f t="shared" si="1"/>
        <v>2236469</v>
      </c>
    </row>
    <row r="59" spans="2:7" x14ac:dyDescent="0.25">
      <c r="B59" s="40">
        <v>42384</v>
      </c>
      <c r="C59" s="5" t="s">
        <v>9</v>
      </c>
      <c r="D59" s="3"/>
      <c r="E59" s="41"/>
      <c r="F59" s="42">
        <v>20000</v>
      </c>
      <c r="G59" s="22">
        <f t="shared" si="1"/>
        <v>2256469</v>
      </c>
    </row>
    <row r="60" spans="2:7" x14ac:dyDescent="0.25">
      <c r="B60" s="40">
        <v>42384</v>
      </c>
      <c r="C60" s="5" t="s">
        <v>105</v>
      </c>
      <c r="D60" s="3"/>
      <c r="E60" s="41"/>
      <c r="F60" s="42">
        <v>105000</v>
      </c>
      <c r="G60" s="22">
        <f t="shared" si="1"/>
        <v>2361469</v>
      </c>
    </row>
    <row r="61" spans="2:7" x14ac:dyDescent="0.25">
      <c r="B61" s="40">
        <v>42388</v>
      </c>
      <c r="C61" s="5" t="s">
        <v>10</v>
      </c>
      <c r="D61" s="3"/>
      <c r="E61" s="41"/>
      <c r="F61" s="42">
        <v>40000</v>
      </c>
      <c r="G61" s="22">
        <f t="shared" si="1"/>
        <v>2401469</v>
      </c>
    </row>
    <row r="62" spans="2:7" x14ac:dyDescent="0.25">
      <c r="B62" s="40">
        <v>42391</v>
      </c>
      <c r="C62" s="5" t="s">
        <v>11</v>
      </c>
      <c r="D62" s="5" t="s">
        <v>47</v>
      </c>
      <c r="E62" s="41">
        <v>51490</v>
      </c>
      <c r="F62" s="42"/>
      <c r="G62" s="22">
        <f t="shared" si="1"/>
        <v>2349979</v>
      </c>
    </row>
    <row r="63" spans="2:7" x14ac:dyDescent="0.25">
      <c r="B63" s="40">
        <v>42398</v>
      </c>
      <c r="C63" s="5" t="s">
        <v>19</v>
      </c>
      <c r="D63" s="3"/>
      <c r="E63" s="41"/>
      <c r="F63" s="42">
        <v>420000</v>
      </c>
      <c r="G63" s="22">
        <f t="shared" si="1"/>
        <v>2769979</v>
      </c>
    </row>
    <row r="64" spans="2:7" x14ac:dyDescent="0.25">
      <c r="B64" s="40">
        <v>42415</v>
      </c>
      <c r="C64" s="5" t="s">
        <v>12</v>
      </c>
      <c r="D64" s="5" t="s">
        <v>48</v>
      </c>
      <c r="E64" s="41">
        <v>178500</v>
      </c>
      <c r="F64" s="42"/>
      <c r="G64" s="22">
        <f t="shared" si="1"/>
        <v>2591479</v>
      </c>
    </row>
    <row r="65" spans="2:7" x14ac:dyDescent="0.25">
      <c r="B65" s="40">
        <v>42422</v>
      </c>
      <c r="C65" s="5" t="s">
        <v>13</v>
      </c>
      <c r="D65" s="3"/>
      <c r="E65" s="41"/>
      <c r="F65" s="42">
        <v>60000</v>
      </c>
      <c r="G65" s="22">
        <f t="shared" si="1"/>
        <v>2651479</v>
      </c>
    </row>
    <row r="66" spans="2:7" x14ac:dyDescent="0.25">
      <c r="B66" s="40">
        <v>42423</v>
      </c>
      <c r="C66" s="5" t="s">
        <v>14</v>
      </c>
      <c r="D66" s="3"/>
      <c r="E66" s="41"/>
      <c r="F66" s="42">
        <v>20000</v>
      </c>
      <c r="G66" s="22">
        <f t="shared" si="1"/>
        <v>2671479</v>
      </c>
    </row>
    <row r="67" spans="2:7" x14ac:dyDescent="0.25">
      <c r="B67" s="40">
        <v>42445</v>
      </c>
      <c r="C67" s="5" t="s">
        <v>26</v>
      </c>
      <c r="D67" s="5" t="s">
        <v>43</v>
      </c>
      <c r="E67" s="41">
        <v>195688</v>
      </c>
      <c r="F67" s="42"/>
      <c r="G67" s="22">
        <f t="shared" si="1"/>
        <v>2475791</v>
      </c>
    </row>
    <row r="68" spans="2:7" x14ac:dyDescent="0.25">
      <c r="B68" s="40">
        <v>42445</v>
      </c>
      <c r="C68" s="5" t="s">
        <v>26</v>
      </c>
      <c r="D68" s="5" t="s">
        <v>49</v>
      </c>
      <c r="E68" s="41">
        <v>119711</v>
      </c>
      <c r="F68" s="42"/>
      <c r="G68" s="22">
        <f t="shared" si="1"/>
        <v>2356080</v>
      </c>
    </row>
    <row r="69" spans="2:7" x14ac:dyDescent="0.25">
      <c r="B69" s="40">
        <v>42445</v>
      </c>
      <c r="C69" s="5" t="s">
        <v>26</v>
      </c>
      <c r="D69" s="5" t="s">
        <v>50</v>
      </c>
      <c r="E69" s="41">
        <v>128846</v>
      </c>
      <c r="F69" s="42"/>
      <c r="G69" s="22">
        <f t="shared" si="1"/>
        <v>2227234</v>
      </c>
    </row>
    <row r="70" spans="2:7" x14ac:dyDescent="0.25">
      <c r="B70" s="40">
        <v>42445</v>
      </c>
      <c r="C70" s="5" t="s">
        <v>26</v>
      </c>
      <c r="D70" s="5" t="s">
        <v>43</v>
      </c>
      <c r="E70" s="41">
        <v>329759</v>
      </c>
      <c r="F70" s="42"/>
      <c r="G70" s="22">
        <f t="shared" si="1"/>
        <v>1897475</v>
      </c>
    </row>
    <row r="71" spans="2:7" x14ac:dyDescent="0.25">
      <c r="B71" s="40">
        <v>42464</v>
      </c>
      <c r="C71" s="5" t="s">
        <v>15</v>
      </c>
      <c r="D71" s="5" t="s">
        <v>51</v>
      </c>
      <c r="E71" s="41">
        <v>1400000</v>
      </c>
      <c r="F71" s="42"/>
      <c r="G71" s="22">
        <f t="shared" si="1"/>
        <v>497475</v>
      </c>
    </row>
    <row r="72" spans="2:7" x14ac:dyDescent="0.25">
      <c r="B72" s="40">
        <v>42465</v>
      </c>
      <c r="C72" s="5" t="s">
        <v>26</v>
      </c>
      <c r="D72" s="5" t="s">
        <v>52</v>
      </c>
      <c r="E72" s="41">
        <v>127034</v>
      </c>
      <c r="F72" s="42"/>
      <c r="G72" s="22">
        <f t="shared" si="1"/>
        <v>370441</v>
      </c>
    </row>
    <row r="73" spans="2:7" x14ac:dyDescent="0.25">
      <c r="B73" s="40">
        <v>42465</v>
      </c>
      <c r="C73" s="5" t="s">
        <v>16</v>
      </c>
      <c r="D73" s="3"/>
      <c r="E73" s="41"/>
      <c r="F73" s="42">
        <v>37800</v>
      </c>
      <c r="G73" s="22">
        <f t="shared" si="1"/>
        <v>408241</v>
      </c>
    </row>
    <row r="74" spans="2:7" x14ac:dyDescent="0.25">
      <c r="B74" s="40">
        <v>42495</v>
      </c>
      <c r="C74" s="5" t="s">
        <v>26</v>
      </c>
      <c r="D74" s="5" t="s">
        <v>53</v>
      </c>
      <c r="E74" s="41">
        <v>87420</v>
      </c>
      <c r="F74" s="42"/>
      <c r="G74" s="22">
        <f t="shared" si="1"/>
        <v>320821</v>
      </c>
    </row>
    <row r="75" spans="2:7" x14ac:dyDescent="0.25">
      <c r="B75" s="40">
        <v>42495</v>
      </c>
      <c r="C75" s="5" t="s">
        <v>26</v>
      </c>
      <c r="D75" s="5" t="s">
        <v>52</v>
      </c>
      <c r="E75" s="41">
        <v>79232</v>
      </c>
      <c r="F75" s="42"/>
      <c r="G75" s="22">
        <f t="shared" si="1"/>
        <v>241589</v>
      </c>
    </row>
    <row r="76" spans="2:7" x14ac:dyDescent="0.25">
      <c r="B76" s="40">
        <v>42502</v>
      </c>
      <c r="C76" s="5" t="s">
        <v>26</v>
      </c>
      <c r="D76" s="5" t="s">
        <v>54</v>
      </c>
      <c r="E76" s="41">
        <v>38250</v>
      </c>
      <c r="F76" s="42"/>
      <c r="G76" s="22">
        <f t="shared" si="1"/>
        <v>203339</v>
      </c>
    </row>
    <row r="77" spans="2:7" x14ac:dyDescent="0.25">
      <c r="B77" s="40">
        <v>42509</v>
      </c>
      <c r="C77" s="5" t="s">
        <v>17</v>
      </c>
      <c r="D77" s="3"/>
      <c r="E77" s="41"/>
      <c r="F77" s="42">
        <v>5000</v>
      </c>
      <c r="G77" s="22">
        <f t="shared" si="1"/>
        <v>208339</v>
      </c>
    </row>
    <row r="78" spans="2:7" x14ac:dyDescent="0.25">
      <c r="B78" s="40">
        <v>42510</v>
      </c>
      <c r="C78" s="5" t="s">
        <v>18</v>
      </c>
      <c r="D78" s="3"/>
      <c r="E78" s="41"/>
      <c r="F78" s="42">
        <v>140000</v>
      </c>
      <c r="G78" s="22">
        <f t="shared" si="1"/>
        <v>348339</v>
      </c>
    </row>
    <row r="79" spans="2:7" x14ac:dyDescent="0.25">
      <c r="B79" s="40">
        <v>42510</v>
      </c>
      <c r="C79" s="5" t="s">
        <v>19</v>
      </c>
      <c r="D79" s="3"/>
      <c r="E79" s="41"/>
      <c r="F79" s="42">
        <v>10000</v>
      </c>
      <c r="G79" s="22">
        <f t="shared" si="1"/>
        <v>358339</v>
      </c>
    </row>
    <row r="80" spans="2:7" x14ac:dyDescent="0.25">
      <c r="B80" s="40">
        <v>42510</v>
      </c>
      <c r="C80" s="5" t="s">
        <v>20</v>
      </c>
      <c r="D80" s="5" t="s">
        <v>106</v>
      </c>
      <c r="E80" s="41">
        <v>121800</v>
      </c>
      <c r="F80" s="42"/>
      <c r="G80" s="22">
        <f t="shared" si="1"/>
        <v>236539</v>
      </c>
    </row>
    <row r="81" spans="2:7" x14ac:dyDescent="0.25">
      <c r="B81" s="40">
        <v>42513</v>
      </c>
      <c r="C81" s="5" t="s">
        <v>21</v>
      </c>
      <c r="D81" s="3"/>
      <c r="E81" s="41"/>
      <c r="F81" s="42">
        <v>5000</v>
      </c>
      <c r="G81" s="22">
        <f t="shared" si="1"/>
        <v>241539</v>
      </c>
    </row>
    <row r="82" spans="2:7" x14ac:dyDescent="0.25">
      <c r="B82" s="40">
        <v>42513</v>
      </c>
      <c r="C82" s="5" t="s">
        <v>22</v>
      </c>
      <c r="D82" s="3"/>
      <c r="E82" s="41"/>
      <c r="F82" s="42">
        <v>5000</v>
      </c>
      <c r="G82" s="22">
        <f t="shared" si="1"/>
        <v>246539</v>
      </c>
    </row>
    <row r="83" spans="2:7" x14ac:dyDescent="0.25">
      <c r="B83" s="40">
        <v>42515</v>
      </c>
      <c r="C83" s="5" t="s">
        <v>23</v>
      </c>
      <c r="D83" s="3"/>
      <c r="E83" s="41"/>
      <c r="F83" s="42">
        <v>100000</v>
      </c>
      <c r="G83" s="22">
        <f t="shared" si="1"/>
        <v>346539</v>
      </c>
    </row>
    <row r="84" spans="2:7" x14ac:dyDescent="0.25">
      <c r="B84" s="40">
        <v>42517</v>
      </c>
      <c r="C84" s="5" t="s">
        <v>26</v>
      </c>
      <c r="D84" s="5" t="s">
        <v>52</v>
      </c>
      <c r="E84" s="41">
        <v>58970</v>
      </c>
      <c r="F84" s="42"/>
      <c r="G84" s="22">
        <f t="shared" si="1"/>
        <v>287569</v>
      </c>
    </row>
    <row r="85" spans="2:7" x14ac:dyDescent="0.25">
      <c r="B85" s="40">
        <v>42517</v>
      </c>
      <c r="C85" s="5" t="s">
        <v>26</v>
      </c>
      <c r="D85" s="5" t="s">
        <v>53</v>
      </c>
      <c r="E85" s="41">
        <v>96720</v>
      </c>
      <c r="F85" s="42"/>
      <c r="G85" s="22">
        <f t="shared" si="1"/>
        <v>190849</v>
      </c>
    </row>
    <row r="86" spans="2:7" x14ac:dyDescent="0.25">
      <c r="B86" s="40">
        <v>42522</v>
      </c>
      <c r="C86" s="5" t="s">
        <v>25</v>
      </c>
      <c r="D86" s="3"/>
      <c r="E86" s="41"/>
      <c r="F86" s="42">
        <v>200000</v>
      </c>
      <c r="G86" s="22">
        <f t="shared" si="1"/>
        <v>390849</v>
      </c>
    </row>
    <row r="87" spans="2:7" x14ac:dyDescent="0.25">
      <c r="B87" s="40">
        <v>42523</v>
      </c>
      <c r="C87" s="5" t="s">
        <v>28</v>
      </c>
      <c r="D87" s="5" t="s">
        <v>56</v>
      </c>
      <c r="E87" s="41">
        <v>171000</v>
      </c>
      <c r="F87" s="42"/>
      <c r="G87" s="22">
        <f t="shared" si="1"/>
        <v>219849</v>
      </c>
    </row>
    <row r="88" spans="2:7" x14ac:dyDescent="0.25">
      <c r="B88" s="40">
        <v>42524</v>
      </c>
      <c r="C88" s="5" t="s">
        <v>29</v>
      </c>
      <c r="D88" s="3"/>
      <c r="E88" s="41"/>
      <c r="F88" s="42">
        <v>150000</v>
      </c>
      <c r="G88" s="22">
        <f t="shared" si="1"/>
        <v>369849</v>
      </c>
    </row>
    <row r="89" spans="2:7" x14ac:dyDescent="0.25">
      <c r="B89" s="40">
        <v>42527</v>
      </c>
      <c r="C89" s="5" t="s">
        <v>15</v>
      </c>
      <c r="D89" s="5" t="s">
        <v>51</v>
      </c>
      <c r="E89" s="41">
        <v>700000</v>
      </c>
      <c r="F89" s="42"/>
      <c r="G89" s="22">
        <f t="shared" si="1"/>
        <v>-330151</v>
      </c>
    </row>
    <row r="90" spans="2:7" x14ac:dyDescent="0.25">
      <c r="B90" s="40">
        <v>42531</v>
      </c>
      <c r="C90" s="5" t="s">
        <v>30</v>
      </c>
      <c r="D90" s="3"/>
      <c r="E90" s="41"/>
      <c r="F90" s="42">
        <v>110000</v>
      </c>
      <c r="G90" s="22">
        <f t="shared" si="1"/>
        <v>-220151</v>
      </c>
    </row>
    <row r="91" spans="2:7" x14ac:dyDescent="0.25">
      <c r="B91" s="40">
        <v>42531</v>
      </c>
      <c r="C91" s="5" t="s">
        <v>31</v>
      </c>
      <c r="D91" s="3"/>
      <c r="E91" s="41"/>
      <c r="F91" s="42">
        <v>5000</v>
      </c>
      <c r="G91" s="22">
        <f t="shared" si="1"/>
        <v>-215151</v>
      </c>
    </row>
    <row r="92" spans="2:7" x14ac:dyDescent="0.25">
      <c r="B92" s="40">
        <v>42531</v>
      </c>
      <c r="C92" s="5" t="s">
        <v>19</v>
      </c>
      <c r="D92" s="3"/>
      <c r="E92" s="41"/>
      <c r="F92" s="42">
        <v>60000</v>
      </c>
      <c r="G92" s="22">
        <f t="shared" si="1"/>
        <v>-155151</v>
      </c>
    </row>
    <row r="93" spans="2:7" x14ac:dyDescent="0.25">
      <c r="B93" s="40">
        <v>42536</v>
      </c>
      <c r="C93" s="5" t="s">
        <v>26</v>
      </c>
      <c r="D93" s="5" t="s">
        <v>53</v>
      </c>
      <c r="E93" s="41">
        <v>92780</v>
      </c>
      <c r="F93" s="42"/>
      <c r="G93" s="22">
        <f t="shared" si="1"/>
        <v>-247931</v>
      </c>
    </row>
    <row r="94" spans="2:7" x14ac:dyDescent="0.25">
      <c r="B94" s="40">
        <v>42537</v>
      </c>
      <c r="C94" s="5" t="s">
        <v>32</v>
      </c>
      <c r="D94" s="3"/>
      <c r="E94" s="41"/>
      <c r="F94" s="42">
        <v>15000</v>
      </c>
      <c r="G94" s="22">
        <f t="shared" si="1"/>
        <v>-232931</v>
      </c>
    </row>
    <row r="95" spans="2:7" x14ac:dyDescent="0.25">
      <c r="B95" s="40">
        <v>42538</v>
      </c>
      <c r="C95" s="5" t="s">
        <v>33</v>
      </c>
      <c r="D95" s="3"/>
      <c r="E95" s="41"/>
      <c r="F95" s="42">
        <v>259000</v>
      </c>
      <c r="G95" s="22">
        <f t="shared" si="1"/>
        <v>26069</v>
      </c>
    </row>
    <row r="96" spans="2:7" x14ac:dyDescent="0.25">
      <c r="B96" s="40">
        <v>42538</v>
      </c>
      <c r="C96" s="5" t="s">
        <v>34</v>
      </c>
      <c r="D96" s="3"/>
      <c r="E96" s="41"/>
      <c r="F96" s="42">
        <v>247200</v>
      </c>
      <c r="G96" s="22">
        <f t="shared" si="1"/>
        <v>273269</v>
      </c>
    </row>
    <row r="97" spans="2:7" x14ac:dyDescent="0.25">
      <c r="B97" s="40">
        <v>42538</v>
      </c>
      <c r="C97" s="5" t="s">
        <v>35</v>
      </c>
      <c r="D97" s="5" t="s">
        <v>55</v>
      </c>
      <c r="E97" s="41">
        <v>106900</v>
      </c>
      <c r="F97" s="42"/>
      <c r="G97" s="22">
        <f t="shared" si="1"/>
        <v>166369</v>
      </c>
    </row>
    <row r="98" spans="2:7" x14ac:dyDescent="0.25">
      <c r="B98" s="40">
        <v>42541</v>
      </c>
      <c r="C98" s="5" t="s">
        <v>8</v>
      </c>
      <c r="D98" s="5" t="s">
        <v>57</v>
      </c>
      <c r="E98" s="41">
        <v>19862</v>
      </c>
      <c r="F98" s="42"/>
      <c r="G98" s="22">
        <f t="shared" si="1"/>
        <v>146507</v>
      </c>
    </row>
    <row r="99" spans="2:7" x14ac:dyDescent="0.25">
      <c r="B99" s="40">
        <v>42542</v>
      </c>
      <c r="C99" s="5" t="s">
        <v>36</v>
      </c>
      <c r="D99" s="3"/>
      <c r="E99" s="41"/>
      <c r="F99" s="42">
        <v>274000</v>
      </c>
      <c r="G99" s="22">
        <f t="shared" si="1"/>
        <v>420507</v>
      </c>
    </row>
    <row r="100" spans="2:7" x14ac:dyDescent="0.25">
      <c r="B100" s="40">
        <v>42544</v>
      </c>
      <c r="C100" s="5" t="s">
        <v>37</v>
      </c>
      <c r="D100" s="3"/>
      <c r="E100" s="41"/>
      <c r="F100" s="42">
        <v>236000</v>
      </c>
      <c r="G100" s="22">
        <f t="shared" si="1"/>
        <v>656507</v>
      </c>
    </row>
    <row r="101" spans="2:7" x14ac:dyDescent="0.25">
      <c r="B101" s="40">
        <v>42549</v>
      </c>
      <c r="C101" s="5" t="s">
        <v>19</v>
      </c>
      <c r="D101" s="3"/>
      <c r="E101" s="41"/>
      <c r="F101" s="42">
        <v>144750</v>
      </c>
      <c r="G101" s="22">
        <f t="shared" si="1"/>
        <v>801257</v>
      </c>
    </row>
    <row r="102" spans="2:7" x14ac:dyDescent="0.25">
      <c r="B102" s="40">
        <v>42549</v>
      </c>
      <c r="C102" s="5" t="s">
        <v>37</v>
      </c>
      <c r="D102" s="3"/>
      <c r="E102" s="41"/>
      <c r="F102" s="42">
        <v>9000</v>
      </c>
      <c r="G102" s="22">
        <f t="shared" si="1"/>
        <v>810257</v>
      </c>
    </row>
    <row r="103" spans="2:7" x14ac:dyDescent="0.25">
      <c r="B103" s="40">
        <v>42550</v>
      </c>
      <c r="C103" s="5" t="s">
        <v>38</v>
      </c>
      <c r="D103" s="3"/>
      <c r="E103" s="41"/>
      <c r="F103" s="42">
        <v>217000</v>
      </c>
      <c r="G103" s="22">
        <f t="shared" si="1"/>
        <v>1027257</v>
      </c>
    </row>
    <row r="104" spans="2:7" x14ac:dyDescent="0.25">
      <c r="B104" s="40">
        <v>42558</v>
      </c>
      <c r="C104" s="5" t="s">
        <v>39</v>
      </c>
      <c r="D104" s="3"/>
      <c r="E104" s="41"/>
      <c r="F104" s="42">
        <v>223000</v>
      </c>
      <c r="G104" s="22">
        <f t="shared" si="1"/>
        <v>1250257</v>
      </c>
    </row>
    <row r="105" spans="2:7" x14ac:dyDescent="0.25">
      <c r="B105" s="40">
        <v>42559</v>
      </c>
      <c r="C105" s="5" t="s">
        <v>26</v>
      </c>
      <c r="D105" s="5" t="s">
        <v>58</v>
      </c>
      <c r="E105" s="41">
        <v>138261</v>
      </c>
      <c r="F105" s="42"/>
      <c r="G105" s="22">
        <f t="shared" si="1"/>
        <v>1111996</v>
      </c>
    </row>
    <row r="106" spans="2:7" x14ac:dyDescent="0.25">
      <c r="B106" s="40">
        <v>42559</v>
      </c>
      <c r="C106" s="5" t="s">
        <v>26</v>
      </c>
      <c r="D106" s="5" t="s">
        <v>59</v>
      </c>
      <c r="E106" s="41">
        <v>115764</v>
      </c>
      <c r="F106" s="42"/>
      <c r="G106" s="22">
        <f t="shared" si="1"/>
        <v>996232</v>
      </c>
    </row>
    <row r="107" spans="2:7" x14ac:dyDescent="0.25">
      <c r="B107" s="40">
        <v>42559</v>
      </c>
      <c r="C107" s="5" t="s">
        <v>40</v>
      </c>
      <c r="D107" s="5" t="s">
        <v>60</v>
      </c>
      <c r="E107" s="41">
        <v>80000</v>
      </c>
      <c r="F107" s="42"/>
      <c r="G107" s="22">
        <f t="shared" si="1"/>
        <v>916232</v>
      </c>
    </row>
    <row r="108" spans="2:7" x14ac:dyDescent="0.25">
      <c r="B108" s="40">
        <v>42559</v>
      </c>
      <c r="C108" s="5" t="s">
        <v>26</v>
      </c>
      <c r="D108" s="5" t="s">
        <v>61</v>
      </c>
      <c r="E108" s="41">
        <v>95200</v>
      </c>
      <c r="F108" s="42"/>
      <c r="G108" s="22">
        <f t="shared" si="1"/>
        <v>821032</v>
      </c>
    </row>
    <row r="109" spans="2:7" x14ac:dyDescent="0.25">
      <c r="B109" s="40">
        <v>42559</v>
      </c>
      <c r="C109" s="5" t="s">
        <v>20</v>
      </c>
      <c r="D109" s="5" t="s">
        <v>62</v>
      </c>
      <c r="E109" s="41">
        <v>40000</v>
      </c>
      <c r="F109" s="42"/>
      <c r="G109" s="22">
        <f t="shared" si="1"/>
        <v>781032</v>
      </c>
    </row>
    <row r="110" spans="2:7" x14ac:dyDescent="0.25">
      <c r="B110" s="40">
        <v>42559</v>
      </c>
      <c r="C110" s="5" t="s">
        <v>39</v>
      </c>
      <c r="D110" s="3"/>
      <c r="E110" s="41"/>
      <c r="F110" s="42">
        <v>7000</v>
      </c>
      <c r="G110" s="22">
        <f t="shared" si="1"/>
        <v>788032</v>
      </c>
    </row>
    <row r="111" spans="2:7" x14ac:dyDescent="0.25">
      <c r="B111" s="40">
        <v>42571</v>
      </c>
      <c r="C111" s="5" t="s">
        <v>40</v>
      </c>
      <c r="D111" s="5" t="s">
        <v>60</v>
      </c>
      <c r="E111" s="41">
        <v>40000</v>
      </c>
      <c r="F111" s="42"/>
      <c r="G111" s="22">
        <f t="shared" ref="G111:G122" si="2">G110+F111-E111</f>
        <v>748032</v>
      </c>
    </row>
    <row r="112" spans="2:7" x14ac:dyDescent="0.25">
      <c r="B112" s="40">
        <v>42579</v>
      </c>
      <c r="C112" s="5" t="s">
        <v>28</v>
      </c>
      <c r="D112" s="5" t="s">
        <v>56</v>
      </c>
      <c r="E112" s="41">
        <v>48000</v>
      </c>
      <c r="F112" s="42"/>
      <c r="G112" s="22">
        <f t="shared" si="2"/>
        <v>700032</v>
      </c>
    </row>
    <row r="113" spans="2:8" x14ac:dyDescent="0.25">
      <c r="B113" s="40">
        <v>42585</v>
      </c>
      <c r="C113" s="5" t="s">
        <v>15</v>
      </c>
      <c r="D113" s="5" t="s">
        <v>63</v>
      </c>
      <c r="E113" s="41">
        <v>1200000</v>
      </c>
      <c r="F113" s="42"/>
      <c r="G113" s="22">
        <f t="shared" si="2"/>
        <v>-499968</v>
      </c>
    </row>
    <row r="114" spans="2:8" x14ac:dyDescent="0.25">
      <c r="B114" s="40">
        <v>42593</v>
      </c>
      <c r="C114" s="5" t="s">
        <v>26</v>
      </c>
      <c r="D114" s="5" t="s">
        <v>64</v>
      </c>
      <c r="E114" s="41">
        <v>253752</v>
      </c>
      <c r="F114" s="42"/>
      <c r="G114" s="22">
        <f t="shared" si="2"/>
        <v>-753720</v>
      </c>
      <c r="H114" s="43" t="s">
        <v>113</v>
      </c>
    </row>
    <row r="115" spans="2:8" x14ac:dyDescent="0.25">
      <c r="B115" s="40">
        <v>42600</v>
      </c>
      <c r="C115" s="5" t="s">
        <v>26</v>
      </c>
      <c r="D115" s="5" t="s">
        <v>65</v>
      </c>
      <c r="E115" s="41">
        <v>149533</v>
      </c>
      <c r="F115" s="42"/>
      <c r="G115" s="22">
        <f t="shared" si="2"/>
        <v>-903253</v>
      </c>
    </row>
    <row r="116" spans="2:8" x14ac:dyDescent="0.25">
      <c r="B116" s="40">
        <v>42612</v>
      </c>
      <c r="C116" s="5" t="s">
        <v>26</v>
      </c>
      <c r="D116" s="5" t="s">
        <v>66</v>
      </c>
      <c r="E116" s="41">
        <v>237420</v>
      </c>
      <c r="F116" s="42"/>
      <c r="G116" s="22">
        <f t="shared" si="2"/>
        <v>-1140673</v>
      </c>
      <c r="H116" s="43" t="s">
        <v>113</v>
      </c>
    </row>
    <row r="117" spans="2:8" x14ac:dyDescent="0.25">
      <c r="B117" s="40">
        <v>42634</v>
      </c>
      <c r="C117" s="5" t="s">
        <v>26</v>
      </c>
      <c r="D117" s="5" t="s">
        <v>67</v>
      </c>
      <c r="E117" s="44">
        <v>98194</v>
      </c>
      <c r="F117" s="45"/>
      <c r="G117" s="22">
        <f t="shared" si="2"/>
        <v>-1238867</v>
      </c>
    </row>
    <row r="118" spans="2:8" x14ac:dyDescent="0.25">
      <c r="B118" s="40">
        <v>42643</v>
      </c>
      <c r="C118" s="5" t="s">
        <v>41</v>
      </c>
      <c r="D118" s="5" t="s">
        <v>107</v>
      </c>
      <c r="E118" s="44">
        <v>45952</v>
      </c>
      <c r="F118" s="46"/>
      <c r="G118" s="22">
        <f t="shared" si="2"/>
        <v>-1284819</v>
      </c>
      <c r="H118" s="43" t="s">
        <v>113</v>
      </c>
    </row>
    <row r="119" spans="2:8" x14ac:dyDescent="0.25">
      <c r="B119" s="47">
        <v>42650</v>
      </c>
      <c r="C119" s="5" t="s">
        <v>109</v>
      </c>
      <c r="D119" s="5" t="s">
        <v>108</v>
      </c>
      <c r="E119" s="44">
        <v>119719</v>
      </c>
      <c r="F119" s="46"/>
      <c r="G119" s="22">
        <f t="shared" si="2"/>
        <v>-1404538</v>
      </c>
    </row>
    <row r="120" spans="2:8" x14ac:dyDescent="0.25">
      <c r="B120" s="40">
        <v>42692</v>
      </c>
      <c r="C120" s="5" t="s">
        <v>109</v>
      </c>
      <c r="D120" s="5" t="s">
        <v>110</v>
      </c>
      <c r="E120" s="44">
        <v>89241</v>
      </c>
      <c r="F120" s="46"/>
      <c r="G120" s="22">
        <f t="shared" si="2"/>
        <v>-1493779</v>
      </c>
      <c r="H120" s="43" t="s">
        <v>114</v>
      </c>
    </row>
    <row r="121" spans="2:8" x14ac:dyDescent="0.25">
      <c r="B121" s="40">
        <v>42692</v>
      </c>
      <c r="C121" s="5" t="s">
        <v>109</v>
      </c>
      <c r="D121" s="5" t="s">
        <v>111</v>
      </c>
      <c r="E121" s="44">
        <v>61134</v>
      </c>
      <c r="F121" s="46"/>
      <c r="G121" s="22">
        <f t="shared" si="2"/>
        <v>-1554913</v>
      </c>
    </row>
    <row r="122" spans="2:8" x14ac:dyDescent="0.25">
      <c r="B122" s="40">
        <v>42702</v>
      </c>
      <c r="C122" s="5" t="s">
        <v>109</v>
      </c>
      <c r="D122" s="5" t="s">
        <v>112</v>
      </c>
      <c r="E122" s="48">
        <v>179877</v>
      </c>
      <c r="F122" s="49"/>
      <c r="G122" s="22">
        <f t="shared" si="2"/>
        <v>-1734790</v>
      </c>
    </row>
    <row r="123" spans="2:8" x14ac:dyDescent="0.25">
      <c r="C123" s="50"/>
      <c r="F123" s="51"/>
      <c r="G123" s="52"/>
    </row>
    <row r="124" spans="2:8" x14ac:dyDescent="0.25">
      <c r="B124" s="31" t="s">
        <v>97</v>
      </c>
      <c r="E124" s="32">
        <f>SUM(E45:E122)</f>
        <v>7890440</v>
      </c>
      <c r="F124" s="33">
        <f>SUM(F45:F118)</f>
        <v>6155650</v>
      </c>
      <c r="G124" s="34"/>
    </row>
    <row r="125" spans="2:8" x14ac:dyDescent="0.25">
      <c r="B125" s="35" t="s">
        <v>101</v>
      </c>
      <c r="C125" s="53"/>
      <c r="D125" s="54"/>
      <c r="E125" s="37"/>
      <c r="F125" s="35"/>
      <c r="G125" s="38">
        <f>F124-E124</f>
        <v>-1734790</v>
      </c>
    </row>
    <row r="127" spans="2:8" x14ac:dyDescent="0.25">
      <c r="B127" s="31" t="s">
        <v>103</v>
      </c>
      <c r="G127" s="55">
        <f>G39+G125</f>
        <v>-3961409</v>
      </c>
    </row>
  </sheetData>
  <mergeCells count="2">
    <mergeCell ref="B2:G2"/>
    <mergeCell ref="B3:G3"/>
  </mergeCells>
  <conditionalFormatting sqref="D110:D116 D45:D89 D8:D36">
    <cfRule type="expression" dxfId="1" priority="23" stopIfTrue="1">
      <formula>#N/A</formula>
    </cfRule>
  </conditionalFormatting>
  <conditionalFormatting sqref="D44 D7">
    <cfRule type="cellIs" dxfId="0" priority="22" stopIfTrue="1" operator="equal">
      <formula>#N/A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Fidelitas-008</cp:lastModifiedBy>
  <dcterms:created xsi:type="dcterms:W3CDTF">2016-11-29T23:42:15Z</dcterms:created>
  <dcterms:modified xsi:type="dcterms:W3CDTF">2016-12-06T18:14:54Z</dcterms:modified>
</cp:coreProperties>
</file>